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420" windowWidth="17400" windowHeight="11580"/>
  </bookViews>
  <sheets>
    <sheet name="Plan Atualizada" sheetId="3" r:id="rId1"/>
    <sheet name="Cronograma" sheetId="2" r:id="rId2"/>
    <sheet name="Plan1" sheetId="4" r:id="rId3"/>
  </sheets>
  <definedNames>
    <definedName name="_xlnm.Print_Area" localSheetId="1">Cronograma!$A$1:$F$25</definedName>
    <definedName name="_xlnm.Print_Area" localSheetId="0">'Plan Atualizada'!$A$1:$H$55</definedName>
  </definedNames>
  <calcPr calcId="124519" fullPrecision="0"/>
</workbook>
</file>

<file path=xl/calcChain.xml><?xml version="1.0" encoding="utf-8"?>
<calcChain xmlns="http://schemas.openxmlformats.org/spreadsheetml/2006/main">
  <c r="F17" i="2"/>
  <c r="F16"/>
  <c r="F15"/>
  <c r="H43" i="3"/>
  <c r="H14"/>
  <c r="H15"/>
  <c r="H16"/>
  <c r="H9"/>
  <c r="H10"/>
  <c r="H11"/>
  <c r="H12"/>
  <c r="H13"/>
  <c r="H40"/>
  <c r="H41"/>
  <c r="H42"/>
  <c r="H31"/>
  <c r="H30" s="1"/>
  <c r="H32"/>
  <c r="H33"/>
  <c r="H34"/>
  <c r="H35"/>
  <c r="H36"/>
  <c r="H37"/>
  <c r="H38"/>
  <c r="H27"/>
  <c r="H28"/>
  <c r="H29"/>
  <c r="H20"/>
  <c r="H21"/>
  <c r="H22"/>
  <c r="H23"/>
  <c r="H24"/>
  <c r="H17"/>
  <c r="H8"/>
  <c r="D13" i="2"/>
  <c r="E13"/>
  <c r="C13"/>
  <c r="F9"/>
  <c r="F10"/>
  <c r="F11"/>
  <c r="F12"/>
  <c r="F8"/>
  <c r="B12"/>
  <c r="B11"/>
  <c r="B10"/>
  <c r="B9"/>
  <c r="B8"/>
  <c r="H26" i="3"/>
  <c r="H19"/>
  <c r="F13" i="2"/>
  <c r="H7" i="3" l="1"/>
  <c r="H39"/>
  <c r="H25"/>
  <c r="H18"/>
  <c r="H45" l="1"/>
  <c r="F3" i="2" s="1"/>
</calcChain>
</file>

<file path=xl/sharedStrings.xml><?xml version="1.0" encoding="utf-8"?>
<sst xmlns="http://schemas.openxmlformats.org/spreadsheetml/2006/main" count="192" uniqueCount="151">
  <si>
    <t>Código</t>
  </si>
  <si>
    <t>Descrição</t>
  </si>
  <si>
    <t>Quantidade</t>
  </si>
  <si>
    <t>Preço Unitário</t>
  </si>
  <si>
    <t>Valor</t>
  </si>
  <si>
    <t>R$ Total</t>
  </si>
  <si>
    <t> 020204</t>
  </si>
  <si>
    <t>m²</t>
  </si>
  <si>
    <t>m</t>
  </si>
  <si>
    <t>Placa de identificação para obra</t>
  </si>
  <si>
    <t>m³</t>
  </si>
  <si>
    <t>kg</t>
  </si>
  <si>
    <t>Concreto usinado, fck = 25,0 MPa</t>
  </si>
  <si>
    <t> 550102</t>
  </si>
  <si>
    <t>Limpeza final da obra</t>
  </si>
  <si>
    <t>un</t>
  </si>
  <si>
    <t> 011705</t>
  </si>
  <si>
    <t>Projeto executivo de estrutura em formato A1</t>
  </si>
  <si>
    <t>TOTAL</t>
  </si>
  <si>
    <t>CRONOGRAMA FÍSICO-FINANCEIRO</t>
  </si>
  <si>
    <t>ITEM</t>
  </si>
  <si>
    <t>SERVIÇO</t>
  </si>
  <si>
    <t>TOTAL MENSAL (R$)</t>
  </si>
  <si>
    <t>R$</t>
  </si>
  <si>
    <t>24.07.05.99</t>
  </si>
  <si>
    <t>24.07.09.99</t>
  </si>
  <si>
    <t>25.06.01.99</t>
  </si>
  <si>
    <t>dm³</t>
  </si>
  <si>
    <t>26.08.01.99</t>
  </si>
  <si>
    <t>Aparelho de apoio neoprene</t>
  </si>
  <si>
    <t>24.06.02.99</t>
  </si>
  <si>
    <t>Aço CA-50</t>
  </si>
  <si>
    <t>1º ETAPA</t>
  </si>
  <si>
    <t>2º ETAPA</t>
  </si>
  <si>
    <t>3º ETAPA</t>
  </si>
  <si>
    <t>30 DIAS</t>
  </si>
  <si>
    <t>RECURSOS PRÓPRIOS</t>
  </si>
  <si>
    <t>Item</t>
  </si>
  <si>
    <t>22.02.05.99</t>
  </si>
  <si>
    <t>22.03.09.99</t>
  </si>
  <si>
    <t>Forma plana para concreto armado comum</t>
  </si>
  <si>
    <t>26.11.03.05.99</t>
  </si>
  <si>
    <t>Serviços complementares</t>
  </si>
  <si>
    <t>26.04.04.99</t>
  </si>
  <si>
    <t>37.28.08.01.01</t>
  </si>
  <si>
    <t>24.02.02.99</t>
  </si>
  <si>
    <t>Escavação mecânica</t>
  </si>
  <si>
    <t>24.07.07.99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</si>
  <si>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</si>
  <si>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</si>
  <si>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</si>
  <si>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</si>
  <si>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</si>
  <si>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</si>
  <si>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</si>
  <si>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</si>
  <si>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</si>
  <si>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5.1</t>
  </si>
  <si>
    <t>5.2</t>
  </si>
  <si>
    <t> 050808</t>
  </si>
  <si>
    <t> 040202</t>
  </si>
  <si>
    <t>m³xkm</t>
  </si>
  <si>
    <t>Transporte material alem de 1 km</t>
  </si>
  <si>
    <t>Locação de obra de edificação</t>
  </si>
  <si>
    <t>hora</t>
  </si>
  <si>
    <t>01.17.05</t>
  </si>
  <si>
    <t>02.10.02</t>
  </si>
  <si>
    <t>02.01.02</t>
  </si>
  <si>
    <t>28.08.01.01</t>
  </si>
  <si>
    <t>24.05.01</t>
  </si>
  <si>
    <t>24.06.02</t>
  </si>
  <si>
    <t>24.07.05</t>
  </si>
  <si>
    <t>Bombeamento de concreto</t>
  </si>
  <si>
    <t>24.07.09</t>
  </si>
  <si>
    <t>26.08.01</t>
  </si>
  <si>
    <t>26.11.03</t>
  </si>
  <si>
    <t>24.07.07</t>
  </si>
  <si>
    <t>26.04.02</t>
  </si>
  <si>
    <t xml:space="preserve">Cimbramento para pontes e viadutos sem estaca </t>
  </si>
  <si>
    <t>37.01.19</t>
  </si>
  <si>
    <t>72.33.02</t>
  </si>
  <si>
    <t>Guind Hidr Lanc Teles 27,2 ton. Condição C</t>
  </si>
  <si>
    <t>22.03.12</t>
  </si>
  <si>
    <t>UnidadeMedida</t>
  </si>
  <si>
    <t>Construção provisória em madeira - fornec. e montagem</t>
  </si>
  <si>
    <t>Serviços preliminares</t>
  </si>
  <si>
    <t>Infraestrutura</t>
  </si>
  <si>
    <t>Forma plana para concreto comum</t>
  </si>
  <si>
    <t>Mesoestrutura</t>
  </si>
  <si>
    <t>Superestrutura</t>
  </si>
  <si>
    <t>1.1</t>
  </si>
  <si>
    <t>1.2</t>
  </si>
  <si>
    <t>1.3</t>
  </si>
  <si>
    <t>1.4</t>
  </si>
  <si>
    <t>1.5</t>
  </si>
  <si>
    <t>1.6</t>
  </si>
  <si>
    <t>2.5</t>
  </si>
  <si>
    <t>2.6</t>
  </si>
  <si>
    <t>4.2</t>
  </si>
  <si>
    <t>4.3</t>
  </si>
  <si>
    <t>4.4</t>
  </si>
  <si>
    <t>4.5</t>
  </si>
  <si>
    <t>4.6</t>
  </si>
  <si>
    <t>4.7</t>
  </si>
  <si>
    <t>4.8</t>
  </si>
  <si>
    <t>5.3</t>
  </si>
  <si>
    <t>24.01.01.99</t>
  </si>
  <si>
    <t>Aterro de acesso</t>
  </si>
  <si>
    <t>22.04.01.99</t>
  </si>
  <si>
    <t>Compactação de aterro maior/igual 95% PS</t>
  </si>
  <si>
    <t xml:space="preserve">RECURSOS ESTADUAIS </t>
  </si>
  <si>
    <r>
      <t xml:space="preserve">Guarda corpo metálico </t>
    </r>
    <r>
      <rPr>
        <sz val="10"/>
        <color indexed="8"/>
        <rFont val="Calibri"/>
        <family val="2"/>
      </rPr>
      <t>Ø 2</t>
    </r>
  </si>
  <si>
    <t xml:space="preserve">    PREFEITURA MUNICIPAL DE JAMBEIRO - SP</t>
  </si>
  <si>
    <t>Obra: Ponte em concreto armado</t>
  </si>
  <si>
    <t>Local: Estrada Santa Cruz - JAM 030 - Ribeirão Taperão</t>
  </si>
  <si>
    <t>04.02.14</t>
  </si>
  <si>
    <t>Retirada de estrutura metálica</t>
  </si>
  <si>
    <t>1.7</t>
  </si>
  <si>
    <t>Demolição de concreto armado</t>
  </si>
  <si>
    <t>Carga de material de limpeza</t>
  </si>
  <si>
    <t>22.02.06</t>
  </si>
  <si>
    <t>21.05.01</t>
  </si>
  <si>
    <t>1.8</t>
  </si>
  <si>
    <t>Escavação manual</t>
  </si>
  <si>
    <t>Concreto usinado, fck = 20,0 MPa</t>
  </si>
  <si>
    <t>24.02.01</t>
  </si>
  <si>
    <t>22.02.02</t>
  </si>
  <si>
    <t>22.03.27</t>
  </si>
  <si>
    <t>24.07.04</t>
  </si>
  <si>
    <t>MANOEL ANTONIO DA SILVA</t>
  </si>
  <si>
    <t>PREFEITURA MUNICIPAL DE JAMBEIRO - SP</t>
  </si>
  <si>
    <t>Elaboração: Prefeitura Municipal de Jambeiro - SP</t>
  </si>
  <si>
    <r>
      <t>DATA: maio</t>
    </r>
    <r>
      <rPr>
        <sz val="10"/>
        <color indexed="8"/>
        <rFont val="Arial"/>
        <family val="2"/>
      </rPr>
      <t>/15</t>
    </r>
  </si>
  <si>
    <t>Engenheiro Civil -  CREA 5060122813</t>
  </si>
  <si>
    <t>1.9</t>
  </si>
  <si>
    <t>22.01.03</t>
  </si>
  <si>
    <t>Limpeza manual do terreno</t>
  </si>
  <si>
    <t>1.10</t>
  </si>
  <si>
    <t>Escavação de tubulão à céu aberto</t>
  </si>
  <si>
    <t>DER/SP MAR/15</t>
  </si>
  <si>
    <t>CPOS-164</t>
  </si>
  <si>
    <t xml:space="preserve">PLANILHA ORÇAMENTARIA </t>
  </si>
  <si>
    <t>SINAPI-MAR/15</t>
  </si>
  <si>
    <t>Escavação manual de vala em pedra solta</t>
  </si>
  <si>
    <t>DER/CPOS/SINAPI</t>
  </si>
  <si>
    <t>73965-05</t>
  </si>
  <si>
    <t>5.4</t>
  </si>
  <si>
    <t>37.02.06.99</t>
  </si>
  <si>
    <t>Recomposição mecânica de aterro</t>
  </si>
  <si>
    <t>Jambeiro, 21 de Maio de 2015</t>
  </si>
  <si>
    <t>Jambeiro, -- de --------- de 2015.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</si>
</sst>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.00"/>
    <numFmt numFmtId="167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indexed="8"/>
      <name val="Arial"/>
      <family val="2"/>
    </font>
    <font>
      <b/>
      <sz val="15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165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56">
    <xf numFmtId="0" fontId="0" fillId="0" borderId="0" xfId="0"/>
    <xf numFmtId="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64" fontId="1" fillId="0" borderId="0" xfId="4" applyNumberFormat="1" applyFont="1" applyFill="1" applyBorder="1" applyAlignment="1">
      <alignment horizontal="center" vertical="center"/>
    </xf>
    <xf numFmtId="10" fontId="1" fillId="0" borderId="0" xfId="3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10" fontId="0" fillId="0" borderId="0" xfId="0" applyNumberFormat="1"/>
    <xf numFmtId="166" fontId="0" fillId="0" borderId="0" xfId="0" applyNumberFormat="1"/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64" fontId="6" fillId="3" borderId="7" xfId="4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43" fontId="0" fillId="0" borderId="0" xfId="0" applyNumberFormat="1"/>
    <xf numFmtId="165" fontId="0" fillId="0" borderId="0" xfId="0" applyNumberFormat="1"/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0" xfId="4" applyNumberFormat="1" applyFont="1" applyFill="1" applyBorder="1" applyAlignment="1">
      <alignment horizontal="center" vertical="center"/>
    </xf>
    <xf numFmtId="4" fontId="1" fillId="0" borderId="0" xfId="3" applyNumberFormat="1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vertical="center"/>
    </xf>
    <xf numFmtId="165" fontId="0" fillId="0" borderId="10" xfId="0" applyNumberFormat="1" applyBorder="1"/>
    <xf numFmtId="4" fontId="1" fillId="0" borderId="12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horizontal="right" vertical="center"/>
    </xf>
    <xf numFmtId="4" fontId="1" fillId="0" borderId="9" xfId="1" applyNumberFormat="1" applyFont="1" applyFill="1" applyBorder="1" applyAlignment="1">
      <alignment horizontal="right" vertical="center"/>
    </xf>
    <xf numFmtId="4" fontId="1" fillId="0" borderId="9" xfId="3" applyNumberFormat="1" applyFont="1" applyFill="1" applyBorder="1" applyAlignment="1">
      <alignment horizontal="right" vertical="center"/>
    </xf>
    <xf numFmtId="4" fontId="1" fillId="0" borderId="9" xfId="1" applyNumberFormat="1" applyFont="1" applyFill="1" applyBorder="1" applyAlignment="1">
      <alignment horizontal="right" vertical="center" wrapText="1"/>
    </xf>
    <xf numFmtId="4" fontId="1" fillId="4" borderId="17" xfId="1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/>
    </xf>
    <xf numFmtId="4" fontId="1" fillId="4" borderId="20" xfId="1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8" fillId="2" borderId="21" xfId="1" applyNumberFormat="1" applyFont="1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67" fontId="9" fillId="2" borderId="23" xfId="0" applyNumberFormat="1" applyFont="1" applyFill="1" applyBorder="1" applyAlignment="1">
      <alignment horizontal="center" wrapText="1"/>
    </xf>
    <xf numFmtId="0" fontId="10" fillId="2" borderId="23" xfId="0" applyFont="1" applyFill="1" applyBorder="1" applyAlignment="1">
      <alignment wrapText="1"/>
    </xf>
    <xf numFmtId="0" fontId="10" fillId="2" borderId="24" xfId="0" applyFont="1" applyFill="1" applyBorder="1" applyAlignment="1">
      <alignment wrapText="1"/>
    </xf>
    <xf numFmtId="0" fontId="10" fillId="2" borderId="25" xfId="0" applyFont="1" applyFill="1" applyBorder="1" applyAlignment="1">
      <alignment wrapText="1"/>
    </xf>
    <xf numFmtId="4" fontId="10" fillId="2" borderId="21" xfId="0" applyNumberFormat="1" applyFont="1" applyFill="1" applyBorder="1" applyAlignment="1">
      <alignment wrapText="1"/>
    </xf>
    <xf numFmtId="167" fontId="10" fillId="0" borderId="26" xfId="0" applyNumberFormat="1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6" xfId="0" applyFont="1" applyBorder="1" applyAlignment="1">
      <alignment wrapText="1"/>
    </xf>
    <xf numFmtId="164" fontId="10" fillId="0" borderId="46" xfId="4" applyFont="1" applyBorder="1" applyAlignment="1">
      <alignment wrapText="1"/>
    </xf>
    <xf numFmtId="0" fontId="10" fillId="0" borderId="46" xfId="0" applyFont="1" applyBorder="1" applyAlignment="1">
      <alignment horizontal="center" wrapText="1"/>
    </xf>
    <xf numFmtId="4" fontId="10" fillId="0" borderId="47" xfId="4" applyNumberFormat="1" applyFont="1" applyBorder="1" applyAlignment="1">
      <alignment wrapText="1"/>
    </xf>
    <xf numFmtId="167" fontId="10" fillId="0" borderId="13" xfId="0" applyNumberFormat="1" applyFont="1" applyBorder="1" applyAlignment="1">
      <alignment horizontal="center" wrapText="1"/>
    </xf>
    <xf numFmtId="0" fontId="10" fillId="0" borderId="48" xfId="0" applyFont="1" applyBorder="1" applyAlignment="1">
      <alignment horizontal="center" wrapText="1"/>
    </xf>
    <xf numFmtId="0" fontId="10" fillId="0" borderId="49" xfId="0" applyFont="1" applyBorder="1" applyAlignment="1">
      <alignment wrapText="1"/>
    </xf>
    <xf numFmtId="164" fontId="10" fillId="0" borderId="49" xfId="4" applyFont="1" applyBorder="1" applyAlignment="1">
      <alignment wrapText="1"/>
    </xf>
    <xf numFmtId="0" fontId="10" fillId="0" borderId="49" xfId="0" applyFont="1" applyBorder="1" applyAlignment="1">
      <alignment horizontal="center" wrapText="1"/>
    </xf>
    <xf numFmtId="0" fontId="10" fillId="0" borderId="50" xfId="0" applyFont="1" applyBorder="1" applyAlignment="1">
      <alignment horizontal="center" wrapText="1"/>
    </xf>
    <xf numFmtId="0" fontId="10" fillId="0" borderId="51" xfId="0" applyFont="1" applyBorder="1" applyAlignment="1">
      <alignment horizontal="center" wrapText="1"/>
    </xf>
    <xf numFmtId="0" fontId="10" fillId="0" borderId="50" xfId="0" applyFont="1" applyBorder="1" applyAlignment="1">
      <alignment wrapText="1"/>
    </xf>
    <xf numFmtId="164" fontId="10" fillId="0" borderId="50" xfId="4" applyFont="1" applyBorder="1" applyAlignment="1">
      <alignment wrapText="1"/>
    </xf>
    <xf numFmtId="0" fontId="10" fillId="0" borderId="4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167" fontId="9" fillId="2" borderId="18" xfId="0" applyNumberFormat="1" applyFont="1" applyFill="1" applyBorder="1" applyAlignment="1">
      <alignment horizontal="center" wrapText="1"/>
    </xf>
    <xf numFmtId="0" fontId="10" fillId="2" borderId="52" xfId="0" applyFont="1" applyFill="1" applyBorder="1" applyAlignment="1">
      <alignment wrapText="1"/>
    </xf>
    <xf numFmtId="0" fontId="10" fillId="2" borderId="53" xfId="0" applyFont="1" applyFill="1" applyBorder="1" applyAlignment="1">
      <alignment wrapText="1"/>
    </xf>
    <xf numFmtId="164" fontId="10" fillId="2" borderId="24" xfId="4" applyFont="1" applyFill="1" applyBorder="1" applyAlignment="1">
      <alignment wrapText="1"/>
    </xf>
    <xf numFmtId="0" fontId="10" fillId="2" borderId="24" xfId="0" applyFont="1" applyFill="1" applyBorder="1" applyAlignment="1">
      <alignment horizontal="center" wrapText="1"/>
    </xf>
    <xf numFmtId="4" fontId="10" fillId="2" borderId="21" xfId="4" applyNumberFormat="1" applyFont="1" applyFill="1" applyBorder="1" applyAlignment="1">
      <alignment wrapText="1"/>
    </xf>
    <xf numFmtId="167" fontId="10" fillId="0" borderId="26" xfId="0" applyNumberFormat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4" borderId="28" xfId="0" applyFont="1" applyFill="1" applyBorder="1" applyAlignment="1">
      <alignment wrapText="1"/>
    </xf>
    <xf numFmtId="164" fontId="10" fillId="0" borderId="9" xfId="4" applyFont="1" applyBorder="1" applyAlignment="1">
      <alignment wrapText="1"/>
    </xf>
    <xf numFmtId="0" fontId="10" fillId="4" borderId="29" xfId="0" applyFont="1" applyFill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164" fontId="10" fillId="0" borderId="30" xfId="4" applyFont="1" applyBorder="1" applyAlignment="1">
      <alignment wrapText="1"/>
    </xf>
    <xf numFmtId="0" fontId="10" fillId="0" borderId="30" xfId="0" applyFont="1" applyBorder="1" applyAlignment="1">
      <alignment horizontal="center" wrapText="1"/>
    </xf>
    <xf numFmtId="0" fontId="10" fillId="0" borderId="55" xfId="0" applyFont="1" applyBorder="1" applyAlignment="1">
      <alignment horizontal="center" wrapText="1"/>
    </xf>
    <xf numFmtId="0" fontId="10" fillId="4" borderId="9" xfId="0" applyFont="1" applyFill="1" applyBorder="1" applyAlignment="1">
      <alignment wrapText="1"/>
    </xf>
    <xf numFmtId="0" fontId="10" fillId="0" borderId="31" xfId="0" applyFont="1" applyBorder="1" applyAlignment="1">
      <alignment horizontal="center" wrapText="1"/>
    </xf>
    <xf numFmtId="0" fontId="10" fillId="0" borderId="46" xfId="0" applyFont="1" applyFill="1" applyBorder="1" applyAlignment="1">
      <alignment wrapText="1"/>
    </xf>
    <xf numFmtId="164" fontId="10" fillId="0" borderId="56" xfId="4" applyFont="1" applyBorder="1" applyAlignment="1">
      <alignment wrapText="1"/>
    </xf>
    <xf numFmtId="0" fontId="10" fillId="0" borderId="32" xfId="0" applyFont="1" applyBorder="1" applyAlignment="1">
      <alignment horizontal="center" wrapText="1"/>
    </xf>
    <xf numFmtId="0" fontId="10" fillId="0" borderId="33" xfId="0" applyFont="1" applyBorder="1" applyAlignment="1">
      <alignment horizontal="center" wrapText="1"/>
    </xf>
    <xf numFmtId="0" fontId="10" fillId="0" borderId="57" xfId="0" applyFont="1" applyFill="1" applyBorder="1" applyAlignment="1">
      <alignment horizontal="left"/>
    </xf>
    <xf numFmtId="164" fontId="10" fillId="0" borderId="9" xfId="4" applyFont="1" applyBorder="1" applyAlignment="1">
      <alignment horizontal="center" wrapText="1"/>
    </xf>
    <xf numFmtId="164" fontId="10" fillId="0" borderId="9" xfId="4" applyFont="1" applyBorder="1" applyAlignment="1">
      <alignment horizontal="right" wrapText="1"/>
    </xf>
    <xf numFmtId="0" fontId="10" fillId="0" borderId="58" xfId="0" applyFont="1" applyBorder="1" applyAlignment="1">
      <alignment horizontal="center" wrapText="1"/>
    </xf>
    <xf numFmtId="0" fontId="10" fillId="0" borderId="56" xfId="0" applyFont="1" applyFill="1" applyBorder="1" applyAlignment="1">
      <alignment wrapText="1"/>
    </xf>
    <xf numFmtId="0" fontId="10" fillId="0" borderId="56" xfId="0" applyFont="1" applyBorder="1" applyAlignment="1">
      <alignment horizontal="center" wrapText="1"/>
    </xf>
    <xf numFmtId="0" fontId="10" fillId="0" borderId="59" xfId="0" applyFont="1" applyBorder="1" applyAlignment="1">
      <alignment horizontal="center" wrapText="1"/>
    </xf>
    <xf numFmtId="0" fontId="10" fillId="0" borderId="9" xfId="0" applyFont="1" applyBorder="1" applyAlignment="1">
      <alignment wrapText="1"/>
    </xf>
    <xf numFmtId="0" fontId="10" fillId="0" borderId="34" xfId="0" applyFont="1" applyBorder="1" applyAlignment="1">
      <alignment horizontal="center" vertical="center" wrapText="1"/>
    </xf>
    <xf numFmtId="0" fontId="10" fillId="0" borderId="32" xfId="0" applyFont="1" applyBorder="1" applyAlignment="1">
      <alignment wrapText="1"/>
    </xf>
    <xf numFmtId="164" fontId="10" fillId="0" borderId="32" xfId="4" applyFont="1" applyBorder="1" applyAlignment="1">
      <alignment wrapText="1"/>
    </xf>
    <xf numFmtId="4" fontId="10" fillId="0" borderId="35" xfId="4" applyNumberFormat="1" applyFont="1" applyBorder="1" applyAlignment="1">
      <alignment wrapText="1"/>
    </xf>
    <xf numFmtId="4" fontId="6" fillId="0" borderId="15" xfId="0" applyNumberFormat="1" applyFont="1" applyFill="1" applyBorder="1" applyAlignment="1">
      <alignment horizontal="right" vertical="center"/>
    </xf>
    <xf numFmtId="4" fontId="6" fillId="4" borderId="36" xfId="3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horizontal="center" wrapText="1"/>
    </xf>
    <xf numFmtId="0" fontId="9" fillId="0" borderId="36" xfId="0" applyFont="1" applyFill="1" applyBorder="1" applyAlignment="1">
      <alignment horizontal="center" wrapText="1"/>
    </xf>
    <xf numFmtId="0" fontId="0" fillId="0" borderId="9" xfId="0" applyFont="1" applyBorder="1" applyAlignment="1"/>
    <xf numFmtId="0" fontId="10" fillId="4" borderId="51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wrapText="1"/>
    </xf>
    <xf numFmtId="164" fontId="10" fillId="4" borderId="50" xfId="4" applyFont="1" applyFill="1" applyBorder="1" applyAlignment="1">
      <alignment wrapText="1"/>
    </xf>
    <xf numFmtId="0" fontId="10" fillId="4" borderId="57" xfId="0" applyFont="1" applyFill="1" applyBorder="1" applyAlignment="1">
      <alignment horizontal="left"/>
    </xf>
    <xf numFmtId="164" fontId="10" fillId="4" borderId="9" xfId="4" applyFont="1" applyFill="1" applyBorder="1" applyAlignment="1">
      <alignment horizontal="center" wrapText="1"/>
    </xf>
    <xf numFmtId="167" fontId="10" fillId="0" borderId="60" xfId="0" applyNumberFormat="1" applyFont="1" applyBorder="1" applyAlignment="1">
      <alignment horizontal="center" wrapText="1"/>
    </xf>
    <xf numFmtId="0" fontId="10" fillId="0" borderId="30" xfId="0" applyFont="1" applyBorder="1" applyAlignment="1">
      <alignment wrapText="1"/>
    </xf>
    <xf numFmtId="4" fontId="10" fillId="0" borderId="61" xfId="4" applyNumberFormat="1" applyFont="1" applyBorder="1" applyAlignment="1">
      <alignment wrapText="1"/>
    </xf>
    <xf numFmtId="167" fontId="10" fillId="0" borderId="9" xfId="0" applyNumberFormat="1" applyFont="1" applyFill="1" applyBorder="1" applyAlignment="1">
      <alignment horizontal="center" wrapText="1"/>
    </xf>
    <xf numFmtId="0" fontId="0" fillId="0" borderId="9" xfId="0" applyBorder="1"/>
    <xf numFmtId="0" fontId="10" fillId="0" borderId="9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164" fontId="10" fillId="0" borderId="9" xfId="4" applyFont="1" applyFill="1" applyBorder="1" applyAlignment="1">
      <alignment wrapText="1"/>
    </xf>
    <xf numFmtId="4" fontId="10" fillId="0" borderId="9" xfId="4" applyNumberFormat="1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9" fillId="0" borderId="11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2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9" fillId="0" borderId="12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0" borderId="37" xfId="2" applyFont="1" applyFill="1" applyBorder="1" applyAlignment="1">
      <alignment horizontal="center" vertical="center"/>
    </xf>
    <xf numFmtId="0" fontId="2" fillId="0" borderId="38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</cellXfs>
  <cellStyles count="5">
    <cellStyle name="Moeda" xfId="1" builtinId="4"/>
    <cellStyle name="Normal" xfId="0" builtinId="0"/>
    <cellStyle name="Normal 2" xfId="2"/>
    <cellStyle name="Porcentagem" xfId="3" builtinId="5"/>
    <cellStyle name="Separador de milhares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view="pageBreakPreview" zoomScale="110" zoomScaleNormal="80" zoomScaleSheetLayoutView="110" workbookViewId="0">
      <selection activeCell="D37" sqref="D37"/>
    </sheetView>
  </sheetViews>
  <sheetFormatPr defaultRowHeight="15"/>
  <cols>
    <col min="1" max="1" width="5.7109375" customWidth="1"/>
    <col min="2" max="2" width="14.7109375" hidden="1" customWidth="1"/>
    <col min="3" max="3" width="10.42578125" customWidth="1"/>
    <col min="4" max="4" width="48.140625" customWidth="1"/>
    <col min="5" max="5" width="10.5703125" customWidth="1"/>
    <col min="6" max="6" width="8.7109375" customWidth="1"/>
    <col min="7" max="7" width="12.140625" customWidth="1"/>
    <col min="8" max="8" width="13.85546875" customWidth="1"/>
    <col min="9" max="14" width="65.140625" customWidth="1"/>
  </cols>
  <sheetData>
    <row r="1" spans="1:8" ht="36.75" customHeight="1">
      <c r="A1" s="130" t="s">
        <v>112</v>
      </c>
      <c r="B1" s="131"/>
      <c r="C1" s="131"/>
      <c r="D1" s="132"/>
      <c r="E1" s="132"/>
      <c r="F1" s="132"/>
      <c r="G1" s="132"/>
      <c r="H1" s="133"/>
    </row>
    <row r="2" spans="1:8" ht="24.75" customHeight="1">
      <c r="A2" s="126" t="s">
        <v>141</v>
      </c>
      <c r="B2" s="127"/>
      <c r="C2" s="127"/>
      <c r="D2" s="127"/>
      <c r="E2" s="128" t="s">
        <v>139</v>
      </c>
      <c r="F2" s="128"/>
      <c r="G2" s="109" t="s">
        <v>140</v>
      </c>
      <c r="H2" s="109" t="s">
        <v>142</v>
      </c>
    </row>
    <row r="3" spans="1:8" ht="24.75" customHeight="1">
      <c r="A3" s="134" t="s">
        <v>113</v>
      </c>
      <c r="B3" s="134"/>
      <c r="C3" s="134"/>
      <c r="D3" s="134"/>
      <c r="E3" s="134"/>
      <c r="F3" s="134"/>
      <c r="G3" s="134"/>
      <c r="H3" s="134"/>
    </row>
    <row r="4" spans="1:8" ht="21.75" customHeight="1" thickBot="1">
      <c r="A4" s="129" t="s">
        <v>114</v>
      </c>
      <c r="B4" s="129"/>
      <c r="C4" s="129"/>
      <c r="D4" s="129"/>
      <c r="E4" s="129"/>
      <c r="F4" s="129"/>
      <c r="G4" s="129"/>
      <c r="H4" s="129"/>
    </row>
    <row r="5" spans="1:8">
      <c r="A5" s="135" t="s">
        <v>37</v>
      </c>
      <c r="B5" s="135" t="s">
        <v>0</v>
      </c>
      <c r="C5" s="124" t="s">
        <v>144</v>
      </c>
      <c r="D5" s="137" t="s">
        <v>1</v>
      </c>
      <c r="E5" s="124" t="s">
        <v>2</v>
      </c>
      <c r="F5" s="139" t="s">
        <v>83</v>
      </c>
      <c r="G5" s="44" t="s">
        <v>3</v>
      </c>
      <c r="H5" s="45" t="s">
        <v>4</v>
      </c>
    </row>
    <row r="6" spans="1:8" ht="15.75" thickBot="1">
      <c r="A6" s="136"/>
      <c r="B6" s="136"/>
      <c r="C6" s="125"/>
      <c r="D6" s="138"/>
      <c r="E6" s="125"/>
      <c r="F6" s="140"/>
      <c r="G6" s="107" t="s">
        <v>23</v>
      </c>
      <c r="H6" s="108" t="s">
        <v>5</v>
      </c>
    </row>
    <row r="7" spans="1:8" ht="15.75" thickBot="1">
      <c r="A7" s="46">
        <v>1</v>
      </c>
      <c r="B7" s="47"/>
      <c r="C7" s="48"/>
      <c r="D7" s="49" t="s">
        <v>85</v>
      </c>
      <c r="E7" s="48"/>
      <c r="F7" s="48"/>
      <c r="G7" s="48"/>
      <c r="H7" s="50">
        <f>SUM(H8:H17)</f>
        <v>0</v>
      </c>
    </row>
    <row r="8" spans="1:8">
      <c r="A8" s="51" t="s">
        <v>90</v>
      </c>
      <c r="B8" s="52" t="s">
        <v>16</v>
      </c>
      <c r="C8" s="52" t="s">
        <v>65</v>
      </c>
      <c r="D8" s="53" t="s">
        <v>17</v>
      </c>
      <c r="E8" s="54">
        <v>2</v>
      </c>
      <c r="F8" s="55" t="s">
        <v>15</v>
      </c>
      <c r="G8" s="54"/>
      <c r="H8" s="56">
        <f t="shared" ref="H8:H17" si="0">G8*E8</f>
        <v>0</v>
      </c>
    </row>
    <row r="9" spans="1:8">
      <c r="A9" s="57" t="s">
        <v>91</v>
      </c>
      <c r="B9" s="58" t="s">
        <v>16</v>
      </c>
      <c r="C9" s="58" t="s">
        <v>66</v>
      </c>
      <c r="D9" s="59" t="s">
        <v>63</v>
      </c>
      <c r="E9" s="60">
        <v>224</v>
      </c>
      <c r="F9" s="61" t="s">
        <v>7</v>
      </c>
      <c r="G9" s="60"/>
      <c r="H9" s="56">
        <f t="shared" si="0"/>
        <v>0</v>
      </c>
    </row>
    <row r="10" spans="1:8">
      <c r="A10" s="51" t="s">
        <v>92</v>
      </c>
      <c r="B10" s="52" t="s">
        <v>6</v>
      </c>
      <c r="C10" s="52" t="s">
        <v>67</v>
      </c>
      <c r="D10" s="53" t="s">
        <v>84</v>
      </c>
      <c r="E10" s="54">
        <v>9</v>
      </c>
      <c r="F10" s="62" t="s">
        <v>7</v>
      </c>
      <c r="G10" s="54"/>
      <c r="H10" s="56">
        <f t="shared" si="0"/>
        <v>0</v>
      </c>
    </row>
    <row r="11" spans="1:8">
      <c r="A11" s="57" t="s">
        <v>93</v>
      </c>
      <c r="B11" s="63" t="s">
        <v>44</v>
      </c>
      <c r="C11" s="63" t="s">
        <v>68</v>
      </c>
      <c r="D11" s="64" t="s">
        <v>9</v>
      </c>
      <c r="E11" s="65">
        <v>18</v>
      </c>
      <c r="F11" s="62" t="s">
        <v>7</v>
      </c>
      <c r="G11" s="65"/>
      <c r="H11" s="56">
        <f t="shared" si="0"/>
        <v>0</v>
      </c>
    </row>
    <row r="12" spans="1:8">
      <c r="A12" s="51" t="s">
        <v>94</v>
      </c>
      <c r="B12" s="66" t="s">
        <v>60</v>
      </c>
      <c r="C12" s="67" t="s">
        <v>115</v>
      </c>
      <c r="D12" s="64" t="s">
        <v>116</v>
      </c>
      <c r="E12" s="65">
        <v>5280</v>
      </c>
      <c r="F12" s="62" t="s">
        <v>11</v>
      </c>
      <c r="G12" s="65"/>
      <c r="H12" s="56">
        <f t="shared" si="0"/>
        <v>0</v>
      </c>
    </row>
    <row r="13" spans="1:8">
      <c r="A13" s="51" t="s">
        <v>95</v>
      </c>
      <c r="B13" s="67"/>
      <c r="C13" s="67" t="s">
        <v>121</v>
      </c>
      <c r="D13" s="64" t="s">
        <v>118</v>
      </c>
      <c r="E13" s="65">
        <v>21.6</v>
      </c>
      <c r="F13" s="62" t="s">
        <v>10</v>
      </c>
      <c r="G13" s="65"/>
      <c r="H13" s="56">
        <f t="shared" si="0"/>
        <v>0</v>
      </c>
    </row>
    <row r="14" spans="1:8">
      <c r="A14" s="57" t="s">
        <v>117</v>
      </c>
      <c r="B14" s="67"/>
      <c r="C14" s="110" t="s">
        <v>145</v>
      </c>
      <c r="D14" s="111" t="s">
        <v>143</v>
      </c>
      <c r="E14" s="112">
        <v>60</v>
      </c>
      <c r="F14" s="62" t="s">
        <v>10</v>
      </c>
      <c r="G14" s="65"/>
      <c r="H14" s="56">
        <f t="shared" si="0"/>
        <v>0</v>
      </c>
    </row>
    <row r="15" spans="1:8">
      <c r="A15" s="51" t="s">
        <v>122</v>
      </c>
      <c r="B15" s="67"/>
      <c r="C15" s="67" t="s">
        <v>135</v>
      </c>
      <c r="D15" s="64" t="s">
        <v>136</v>
      </c>
      <c r="E15" s="65">
        <v>224</v>
      </c>
      <c r="F15" s="62" t="s">
        <v>7</v>
      </c>
      <c r="G15" s="65"/>
      <c r="H15" s="56">
        <f t="shared" si="0"/>
        <v>0</v>
      </c>
    </row>
    <row r="16" spans="1:8">
      <c r="A16" s="51" t="s">
        <v>134</v>
      </c>
      <c r="B16" s="67"/>
      <c r="C16" s="67" t="s">
        <v>120</v>
      </c>
      <c r="D16" s="64" t="s">
        <v>119</v>
      </c>
      <c r="E16" s="65">
        <v>171.2</v>
      </c>
      <c r="F16" s="62" t="s">
        <v>10</v>
      </c>
      <c r="G16" s="65"/>
      <c r="H16" s="56">
        <f t="shared" si="0"/>
        <v>0</v>
      </c>
    </row>
    <row r="17" spans="1:8" ht="15.75" thickBot="1">
      <c r="A17" s="57" t="s">
        <v>137</v>
      </c>
      <c r="B17" s="63" t="s">
        <v>59</v>
      </c>
      <c r="C17" s="63" t="s">
        <v>82</v>
      </c>
      <c r="D17" s="64" t="s">
        <v>62</v>
      </c>
      <c r="E17" s="65">
        <v>513.6</v>
      </c>
      <c r="F17" s="62" t="s">
        <v>61</v>
      </c>
      <c r="G17" s="65"/>
      <c r="H17" s="56">
        <f t="shared" si="0"/>
        <v>0</v>
      </c>
    </row>
    <row r="18" spans="1:8" ht="15.75" thickBot="1">
      <c r="A18" s="68">
        <v>2</v>
      </c>
      <c r="B18" s="69"/>
      <c r="C18" s="48"/>
      <c r="D18" s="70" t="s">
        <v>86</v>
      </c>
      <c r="E18" s="71"/>
      <c r="F18" s="72"/>
      <c r="G18" s="71"/>
      <c r="H18" s="73">
        <f>SUM(H19:H24)</f>
        <v>0</v>
      </c>
    </row>
    <row r="19" spans="1:8">
      <c r="A19" s="74" t="s">
        <v>48</v>
      </c>
      <c r="B19" s="75" t="s">
        <v>45</v>
      </c>
      <c r="C19" s="75" t="s">
        <v>125</v>
      </c>
      <c r="D19" s="53" t="s">
        <v>123</v>
      </c>
      <c r="E19" s="54">
        <v>33.18</v>
      </c>
      <c r="F19" s="55" t="s">
        <v>10</v>
      </c>
      <c r="G19" s="54"/>
      <c r="H19" s="56">
        <f t="shared" ref="H19:H24" si="1">G19*E19</f>
        <v>0</v>
      </c>
    </row>
    <row r="20" spans="1:8">
      <c r="A20" s="76" t="s">
        <v>49</v>
      </c>
      <c r="B20" s="75" t="s">
        <v>38</v>
      </c>
      <c r="C20" s="75" t="s">
        <v>126</v>
      </c>
      <c r="D20" s="53" t="s">
        <v>46</v>
      </c>
      <c r="E20" s="54">
        <v>923.41</v>
      </c>
      <c r="F20" s="55" t="s">
        <v>10</v>
      </c>
      <c r="G20" s="54"/>
      <c r="H20" s="56">
        <f t="shared" si="1"/>
        <v>0</v>
      </c>
    </row>
    <row r="21" spans="1:8">
      <c r="A21" s="74" t="s">
        <v>50</v>
      </c>
      <c r="B21" s="67" t="s">
        <v>39</v>
      </c>
      <c r="C21" s="67" t="s">
        <v>127</v>
      </c>
      <c r="D21" s="64" t="s">
        <v>138</v>
      </c>
      <c r="E21" s="65">
        <v>25.37</v>
      </c>
      <c r="F21" s="62" t="s">
        <v>10</v>
      </c>
      <c r="G21" s="65"/>
      <c r="H21" s="56">
        <f t="shared" si="1"/>
        <v>0</v>
      </c>
    </row>
    <row r="22" spans="1:8">
      <c r="A22" s="74" t="s">
        <v>51</v>
      </c>
      <c r="B22" s="77"/>
      <c r="C22" s="78" t="s">
        <v>69</v>
      </c>
      <c r="D22" s="81" t="s">
        <v>87</v>
      </c>
      <c r="E22" s="80">
        <v>34.659999999999997</v>
      </c>
      <c r="F22" s="78" t="s">
        <v>7</v>
      </c>
      <c r="G22" s="80"/>
      <c r="H22" s="56">
        <f t="shared" si="1"/>
        <v>0</v>
      </c>
    </row>
    <row r="23" spans="1:8">
      <c r="A23" s="76" t="s">
        <v>96</v>
      </c>
      <c r="B23" s="77"/>
      <c r="C23" s="78" t="s">
        <v>70</v>
      </c>
      <c r="D23" s="81" t="s">
        <v>31</v>
      </c>
      <c r="E23" s="80">
        <v>2796.5</v>
      </c>
      <c r="F23" s="78" t="s">
        <v>11</v>
      </c>
      <c r="G23" s="80"/>
      <c r="H23" s="56">
        <f t="shared" si="1"/>
        <v>0</v>
      </c>
    </row>
    <row r="24" spans="1:8" ht="15.75" thickBot="1">
      <c r="A24" s="74" t="s">
        <v>97</v>
      </c>
      <c r="B24" s="82"/>
      <c r="C24" s="83" t="s">
        <v>128</v>
      </c>
      <c r="D24" s="79" t="s">
        <v>124</v>
      </c>
      <c r="E24" s="84">
        <v>39.950000000000003</v>
      </c>
      <c r="F24" s="85" t="s">
        <v>10</v>
      </c>
      <c r="G24" s="84"/>
      <c r="H24" s="56">
        <f t="shared" si="1"/>
        <v>0</v>
      </c>
    </row>
    <row r="25" spans="1:8" ht="15.75" thickBot="1">
      <c r="A25" s="68">
        <v>3</v>
      </c>
      <c r="B25" s="69"/>
      <c r="C25" s="48"/>
      <c r="D25" s="70" t="s">
        <v>88</v>
      </c>
      <c r="E25" s="71"/>
      <c r="F25" s="72"/>
      <c r="G25" s="71"/>
      <c r="H25" s="73">
        <f>SUM(H26:H29)</f>
        <v>0</v>
      </c>
    </row>
    <row r="26" spans="1:8">
      <c r="A26" s="51" t="s">
        <v>52</v>
      </c>
      <c r="B26" s="52" t="s">
        <v>26</v>
      </c>
      <c r="C26" s="52" t="s">
        <v>69</v>
      </c>
      <c r="D26" s="53" t="s">
        <v>40</v>
      </c>
      <c r="E26" s="54">
        <v>363.5</v>
      </c>
      <c r="F26" s="86" t="s">
        <v>7</v>
      </c>
      <c r="G26" s="54"/>
      <c r="H26" s="56">
        <f>G26*E26</f>
        <v>0</v>
      </c>
    </row>
    <row r="27" spans="1:8">
      <c r="A27" s="57" t="s">
        <v>53</v>
      </c>
      <c r="B27" s="77" t="s">
        <v>30</v>
      </c>
      <c r="C27" s="77" t="s">
        <v>70</v>
      </c>
      <c r="D27" s="87" t="s">
        <v>31</v>
      </c>
      <c r="E27" s="80">
        <v>5141.7</v>
      </c>
      <c r="F27" s="88" t="s">
        <v>11</v>
      </c>
      <c r="G27" s="80"/>
      <c r="H27" s="56">
        <f>G27*E27</f>
        <v>0</v>
      </c>
    </row>
    <row r="28" spans="1:8">
      <c r="A28" s="51" t="s">
        <v>54</v>
      </c>
      <c r="B28" s="52" t="s">
        <v>24</v>
      </c>
      <c r="C28" s="52" t="s">
        <v>71</v>
      </c>
      <c r="D28" s="89" t="s">
        <v>12</v>
      </c>
      <c r="E28" s="54">
        <v>57.13</v>
      </c>
      <c r="F28" s="55" t="s">
        <v>10</v>
      </c>
      <c r="G28" s="54"/>
      <c r="H28" s="56">
        <f>G28*E28</f>
        <v>0</v>
      </c>
    </row>
    <row r="29" spans="1:8" ht="17.25" customHeight="1" thickBot="1">
      <c r="A29" s="57" t="s">
        <v>55</v>
      </c>
      <c r="B29" s="63" t="s">
        <v>25</v>
      </c>
      <c r="C29" s="63" t="s">
        <v>73</v>
      </c>
      <c r="D29" s="64" t="s">
        <v>72</v>
      </c>
      <c r="E29" s="65">
        <v>57.13</v>
      </c>
      <c r="F29" s="62" t="s">
        <v>10</v>
      </c>
      <c r="G29" s="65"/>
      <c r="H29" s="56">
        <f>G29*E29</f>
        <v>0</v>
      </c>
    </row>
    <row r="30" spans="1:8" ht="15.75" thickBot="1">
      <c r="A30" s="68">
        <v>4</v>
      </c>
      <c r="B30" s="69"/>
      <c r="C30" s="48"/>
      <c r="D30" s="70" t="s">
        <v>89</v>
      </c>
      <c r="E30" s="71"/>
      <c r="F30" s="72"/>
      <c r="G30" s="71"/>
      <c r="H30" s="73">
        <f>SUM(H31:H38)</f>
        <v>0</v>
      </c>
    </row>
    <row r="31" spans="1:8">
      <c r="A31" s="51" t="s">
        <v>56</v>
      </c>
      <c r="B31" s="77" t="s">
        <v>28</v>
      </c>
      <c r="C31" s="77" t="s">
        <v>74</v>
      </c>
      <c r="D31" s="87" t="s">
        <v>29</v>
      </c>
      <c r="E31" s="80">
        <v>48</v>
      </c>
      <c r="F31" s="78" t="s">
        <v>27</v>
      </c>
      <c r="G31" s="80"/>
      <c r="H31" s="56">
        <f t="shared" ref="H31:H38" si="2">G31*E31</f>
        <v>0</v>
      </c>
    </row>
    <row r="32" spans="1:8" ht="15.75" thickBot="1">
      <c r="A32" s="57" t="s">
        <v>98</v>
      </c>
      <c r="B32" s="77" t="s">
        <v>41</v>
      </c>
      <c r="C32" s="92" t="s">
        <v>75</v>
      </c>
      <c r="D32" s="93" t="s">
        <v>111</v>
      </c>
      <c r="E32" s="94">
        <v>48</v>
      </c>
      <c r="F32" s="55" t="s">
        <v>8</v>
      </c>
      <c r="G32" s="95"/>
      <c r="H32" s="56">
        <f t="shared" si="2"/>
        <v>0</v>
      </c>
    </row>
    <row r="33" spans="1:9">
      <c r="A33" s="51" t="s">
        <v>99</v>
      </c>
      <c r="B33" s="52" t="s">
        <v>26</v>
      </c>
      <c r="C33" s="52" t="s">
        <v>69</v>
      </c>
      <c r="D33" s="53" t="s">
        <v>40</v>
      </c>
      <c r="E33" s="54">
        <v>199.56</v>
      </c>
      <c r="F33" s="96" t="s">
        <v>7</v>
      </c>
      <c r="G33" s="54"/>
      <c r="H33" s="56">
        <f t="shared" si="2"/>
        <v>0</v>
      </c>
    </row>
    <row r="34" spans="1:9">
      <c r="A34" s="51" t="s">
        <v>100</v>
      </c>
      <c r="B34" s="77" t="s">
        <v>43</v>
      </c>
      <c r="C34" s="92" t="s">
        <v>77</v>
      </c>
      <c r="D34" s="113" t="s">
        <v>78</v>
      </c>
      <c r="E34" s="114">
        <v>336</v>
      </c>
      <c r="F34" s="55" t="s">
        <v>10</v>
      </c>
      <c r="G34" s="95"/>
      <c r="H34" s="56">
        <f t="shared" si="2"/>
        <v>0</v>
      </c>
    </row>
    <row r="35" spans="1:9">
      <c r="A35" s="57" t="s">
        <v>101</v>
      </c>
      <c r="B35" s="77" t="s">
        <v>30</v>
      </c>
      <c r="C35" s="77" t="s">
        <v>70</v>
      </c>
      <c r="D35" s="87" t="s">
        <v>31</v>
      </c>
      <c r="E35" s="80">
        <v>1980</v>
      </c>
      <c r="F35" s="88" t="s">
        <v>11</v>
      </c>
      <c r="G35" s="80"/>
      <c r="H35" s="56">
        <f t="shared" si="2"/>
        <v>0</v>
      </c>
    </row>
    <row r="36" spans="1:9">
      <c r="A36" s="51" t="s">
        <v>102</v>
      </c>
      <c r="B36" s="52" t="s">
        <v>47</v>
      </c>
      <c r="C36" s="83" t="s">
        <v>76</v>
      </c>
      <c r="D36" s="97" t="s">
        <v>12</v>
      </c>
      <c r="E36" s="90">
        <v>18</v>
      </c>
      <c r="F36" s="98" t="s">
        <v>10</v>
      </c>
      <c r="G36" s="90"/>
      <c r="H36" s="56">
        <f t="shared" si="2"/>
        <v>0</v>
      </c>
    </row>
    <row r="37" spans="1:9">
      <c r="A37" s="51" t="s">
        <v>103</v>
      </c>
      <c r="B37" s="99" t="s">
        <v>25</v>
      </c>
      <c r="C37" s="78" t="s">
        <v>73</v>
      </c>
      <c r="D37" s="100" t="s">
        <v>72</v>
      </c>
      <c r="E37" s="80">
        <v>18</v>
      </c>
      <c r="F37" s="78" t="s">
        <v>10</v>
      </c>
      <c r="G37" s="80"/>
      <c r="H37" s="56">
        <f t="shared" si="2"/>
        <v>0</v>
      </c>
    </row>
    <row r="38" spans="1:9" ht="15.75" thickBot="1">
      <c r="A38" s="57" t="s">
        <v>104</v>
      </c>
      <c r="B38" s="83"/>
      <c r="C38" s="101" t="s">
        <v>80</v>
      </c>
      <c r="D38" s="102" t="s">
        <v>81</v>
      </c>
      <c r="E38" s="103">
        <v>32</v>
      </c>
      <c r="F38" s="91" t="s">
        <v>64</v>
      </c>
      <c r="G38" s="103"/>
      <c r="H38" s="56">
        <f t="shared" si="2"/>
        <v>0</v>
      </c>
    </row>
    <row r="39" spans="1:9" ht="15.75" thickBot="1">
      <c r="A39" s="68">
        <v>5</v>
      </c>
      <c r="B39" s="69"/>
      <c r="C39" s="48"/>
      <c r="D39" s="70" t="s">
        <v>42</v>
      </c>
      <c r="E39" s="71"/>
      <c r="F39" s="72"/>
      <c r="G39" s="71"/>
      <c r="H39" s="73">
        <f>SUM(H40:H43)</f>
        <v>0</v>
      </c>
    </row>
    <row r="40" spans="1:9">
      <c r="A40" s="57" t="s">
        <v>57</v>
      </c>
      <c r="B40" s="78"/>
      <c r="C40" s="78" t="s">
        <v>106</v>
      </c>
      <c r="D40" s="100" t="s">
        <v>107</v>
      </c>
      <c r="E40" s="80">
        <v>923.41</v>
      </c>
      <c r="F40" s="78" t="s">
        <v>10</v>
      </c>
      <c r="G40" s="80"/>
      <c r="H40" s="104">
        <f>G40*E40</f>
        <v>0</v>
      </c>
    </row>
    <row r="41" spans="1:9">
      <c r="A41" s="57" t="s">
        <v>58</v>
      </c>
      <c r="B41" s="78"/>
      <c r="C41" s="78" t="s">
        <v>108</v>
      </c>
      <c r="D41" s="100" t="s">
        <v>109</v>
      </c>
      <c r="E41" s="80">
        <v>923.41</v>
      </c>
      <c r="F41" s="78" t="s">
        <v>10</v>
      </c>
      <c r="G41" s="80"/>
      <c r="H41" s="104">
        <f>G41*E41</f>
        <v>0</v>
      </c>
    </row>
    <row r="42" spans="1:9">
      <c r="A42" s="115" t="s">
        <v>105</v>
      </c>
      <c r="B42" s="85" t="s">
        <v>13</v>
      </c>
      <c r="C42" s="85" t="s">
        <v>79</v>
      </c>
      <c r="D42" s="116" t="s">
        <v>14</v>
      </c>
      <c r="E42" s="84">
        <v>67.2</v>
      </c>
      <c r="F42" s="85" t="s">
        <v>7</v>
      </c>
      <c r="G42" s="84"/>
      <c r="H42" s="117">
        <f>G42*E42</f>
        <v>0</v>
      </c>
    </row>
    <row r="43" spans="1:9">
      <c r="A43" s="118" t="s">
        <v>146</v>
      </c>
      <c r="B43" s="119"/>
      <c r="C43" s="120" t="s">
        <v>147</v>
      </c>
      <c r="D43" s="121" t="s">
        <v>148</v>
      </c>
      <c r="E43" s="122">
        <v>225</v>
      </c>
      <c r="F43" s="120" t="s">
        <v>10</v>
      </c>
      <c r="G43" s="122"/>
      <c r="H43" s="123">
        <f>G43*E43</f>
        <v>0</v>
      </c>
    </row>
    <row r="44" spans="1:9" ht="15.75" thickBot="1"/>
    <row r="45" spans="1:9" ht="15.75" thickBot="1">
      <c r="D45" t="s">
        <v>150</v>
      </c>
      <c r="H45" s="43">
        <f>H7+H18+H25+H30+H39</f>
        <v>0</v>
      </c>
    </row>
    <row r="46" spans="1:9">
      <c r="I46" s="16"/>
    </row>
    <row r="47" spans="1:9">
      <c r="I47" s="16"/>
    </row>
    <row r="48" spans="1:9">
      <c r="I48" s="16"/>
    </row>
    <row r="49" spans="7:9">
      <c r="I49" s="16"/>
    </row>
    <row r="50" spans="7:9">
      <c r="I50" s="16"/>
    </row>
    <row r="51" spans="7:9">
      <c r="I51" s="16"/>
    </row>
    <row r="52" spans="7:9">
      <c r="I52" s="16"/>
    </row>
    <row r="54" spans="7:9">
      <c r="H54" s="1"/>
    </row>
    <row r="55" spans="7:9">
      <c r="G55" s="15"/>
      <c r="H55" s="15"/>
    </row>
    <row r="56" spans="7:9">
      <c r="H56" s="1"/>
    </row>
    <row r="57" spans="7:9">
      <c r="G57" s="15"/>
    </row>
  </sheetData>
  <mergeCells count="11">
    <mergeCell ref="C5:C6"/>
    <mergeCell ref="A2:D2"/>
    <mergeCell ref="E2:F2"/>
    <mergeCell ref="A4:H4"/>
    <mergeCell ref="A1:H1"/>
    <mergeCell ref="A3:H3"/>
    <mergeCell ref="A5:A6"/>
    <mergeCell ref="D5:D6"/>
    <mergeCell ref="F5:F6"/>
    <mergeCell ref="B5:B6"/>
    <mergeCell ref="E5:E6"/>
  </mergeCells>
  <pageMargins left="0.51181102362204722" right="0.51181102362204722" top="0.78740157480314965" bottom="0.78740157480314965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view="pageBreakPreview" topLeftCell="A7" zoomScale="120" zoomScaleNormal="80" zoomScaleSheetLayoutView="120" workbookViewId="0">
      <selection activeCell="B21" sqref="B21"/>
    </sheetView>
  </sheetViews>
  <sheetFormatPr defaultRowHeight="15"/>
  <cols>
    <col min="1" max="1" width="10.140625" customWidth="1"/>
    <col min="2" max="2" width="31.7109375" customWidth="1"/>
    <col min="3" max="4" width="15.7109375" customWidth="1"/>
    <col min="5" max="5" width="15.140625" customWidth="1"/>
    <col min="6" max="6" width="18.140625" customWidth="1"/>
    <col min="7" max="7" width="27.85546875" customWidth="1"/>
  </cols>
  <sheetData>
    <row r="1" spans="1:7" ht="19.5">
      <c r="A1" s="147" t="s">
        <v>130</v>
      </c>
      <c r="B1" s="148"/>
      <c r="C1" s="148"/>
      <c r="D1" s="148"/>
      <c r="E1" s="148"/>
      <c r="F1" s="149"/>
    </row>
    <row r="2" spans="1:7" ht="20.25" thickBot="1">
      <c r="A2" s="150" t="s">
        <v>19</v>
      </c>
      <c r="B2" s="151"/>
      <c r="C2" s="151"/>
      <c r="D2" s="151"/>
      <c r="E2" s="151"/>
      <c r="F2" s="152"/>
    </row>
    <row r="3" spans="1:7" ht="15.75" customHeight="1" thickBot="1">
      <c r="A3" s="153" t="s">
        <v>114</v>
      </c>
      <c r="B3" s="154"/>
      <c r="C3" s="154"/>
      <c r="D3" s="155"/>
      <c r="E3" s="2"/>
      <c r="F3" s="29">
        <f>'Plan Atualizada'!H45</f>
        <v>0</v>
      </c>
      <c r="G3" s="15"/>
    </row>
    <row r="4" spans="1:7" ht="15.75" thickBot="1">
      <c r="A4" s="153" t="s">
        <v>131</v>
      </c>
      <c r="B4" s="154"/>
      <c r="C4" s="154"/>
      <c r="D4" s="154"/>
      <c r="E4" s="154"/>
      <c r="F4" s="3" t="s">
        <v>132</v>
      </c>
    </row>
    <row r="5" spans="1:7" ht="15" customHeight="1">
      <c r="A5" s="143" t="s">
        <v>20</v>
      </c>
      <c r="B5" s="145" t="s">
        <v>21</v>
      </c>
      <c r="C5" s="13" t="s">
        <v>32</v>
      </c>
      <c r="D5" s="13" t="s">
        <v>33</v>
      </c>
      <c r="E5" s="13" t="s">
        <v>34</v>
      </c>
      <c r="F5" s="141" t="s">
        <v>18</v>
      </c>
    </row>
    <row r="6" spans="1:7" ht="15.75" thickBot="1">
      <c r="A6" s="144"/>
      <c r="B6" s="146"/>
      <c r="C6" s="14" t="s">
        <v>35</v>
      </c>
      <c r="D6" s="14" t="s">
        <v>35</v>
      </c>
      <c r="E6" s="14" t="s">
        <v>35</v>
      </c>
      <c r="F6" s="142"/>
    </row>
    <row r="7" spans="1:7" ht="15.75" thickBot="1">
      <c r="A7" s="7"/>
      <c r="B7" s="4"/>
      <c r="C7" s="4"/>
      <c r="D7" s="5"/>
      <c r="E7" s="6"/>
      <c r="F7" s="19"/>
    </row>
    <row r="8" spans="1:7">
      <c r="A8" s="20">
        <v>1</v>
      </c>
      <c r="B8" s="21" t="str">
        <f>'Plan Atualizada'!D7</f>
        <v>Serviços preliminares</v>
      </c>
      <c r="C8" s="35">
        <v>35959.01</v>
      </c>
      <c r="D8" s="35"/>
      <c r="E8" s="35"/>
      <c r="F8" s="39">
        <f>SUM(C8:E8)</f>
        <v>35959.01</v>
      </c>
      <c r="G8" s="1"/>
    </row>
    <row r="9" spans="1:7">
      <c r="A9" s="22">
        <v>2</v>
      </c>
      <c r="B9" s="17" t="str">
        <f>'Plan Atualizada'!D18</f>
        <v>Infraestrutura</v>
      </c>
      <c r="C9" s="40">
        <v>68212.63</v>
      </c>
      <c r="D9" s="36">
        <v>9860.7099999999991</v>
      </c>
      <c r="E9" s="37"/>
      <c r="F9" s="41">
        <f>SUM(C9:E9)</f>
        <v>78073.34</v>
      </c>
      <c r="G9" s="1"/>
    </row>
    <row r="10" spans="1:7">
      <c r="A10" s="22">
        <v>3</v>
      </c>
      <c r="B10" s="18" t="str">
        <f>'Plan Atualizada'!D25</f>
        <v>Mesoestrutura</v>
      </c>
      <c r="C10" s="38"/>
      <c r="D10" s="36">
        <v>94310.93</v>
      </c>
      <c r="E10" s="36">
        <v>10114.709999999999</v>
      </c>
      <c r="F10" s="41">
        <f>SUM(C10:E10)</f>
        <v>104425.64</v>
      </c>
      <c r="G10" s="1"/>
    </row>
    <row r="11" spans="1:7">
      <c r="A11" s="22">
        <v>4</v>
      </c>
      <c r="B11" s="18" t="str">
        <f>'Plan Atualizada'!D30</f>
        <v>Superestrutura</v>
      </c>
      <c r="C11" s="42"/>
      <c r="D11" s="36"/>
      <c r="E11" s="37">
        <v>77250.720000000001</v>
      </c>
      <c r="F11" s="41">
        <f>SUM(C11:E11)</f>
        <v>77250.720000000001</v>
      </c>
      <c r="G11" s="1"/>
    </row>
    <row r="12" spans="1:7">
      <c r="A12" s="22">
        <v>5</v>
      </c>
      <c r="B12" s="17" t="str">
        <f>'Plan Atualizada'!D39</f>
        <v>Serviços complementares</v>
      </c>
      <c r="C12" s="40"/>
      <c r="D12" s="36"/>
      <c r="E12" s="36">
        <v>16806.21</v>
      </c>
      <c r="F12" s="41">
        <f>SUM(C12:E12)</f>
        <v>16806.21</v>
      </c>
      <c r="G12" s="1"/>
    </row>
    <row r="13" spans="1:7" ht="15.75" thickBot="1">
      <c r="A13" s="23"/>
      <c r="B13" s="24"/>
      <c r="C13" s="105">
        <f>SUM(C8:C12)</f>
        <v>104171.64</v>
      </c>
      <c r="D13" s="105">
        <f>SUM(D8:D12)</f>
        <v>104171.64</v>
      </c>
      <c r="E13" s="105">
        <f>SUM(E8:E12)</f>
        <v>104171.64</v>
      </c>
      <c r="F13" s="106">
        <f>SUM(F8:F12)</f>
        <v>312514.92</v>
      </c>
      <c r="G13" s="1"/>
    </row>
    <row r="14" spans="1:7" ht="15.75" thickBot="1">
      <c r="A14" s="7"/>
      <c r="B14" s="4"/>
      <c r="C14" s="25"/>
      <c r="D14" s="26"/>
      <c r="E14" s="27"/>
      <c r="F14" s="28"/>
    </row>
    <row r="15" spans="1:7" ht="15.75" thickBot="1">
      <c r="A15" s="10" t="s">
        <v>22</v>
      </c>
      <c r="B15" s="10"/>
      <c r="C15" s="32">
        <v>104171.64</v>
      </c>
      <c r="D15" s="32">
        <v>104171.64</v>
      </c>
      <c r="E15" s="32">
        <v>104171.64</v>
      </c>
      <c r="F15" s="32">
        <f>SUM(C15:E15)</f>
        <v>312514.92</v>
      </c>
    </row>
    <row r="16" spans="1:7" ht="15.75" thickBot="1">
      <c r="A16" s="11" t="s">
        <v>36</v>
      </c>
      <c r="B16" s="11"/>
      <c r="C16" s="32">
        <v>5208.58</v>
      </c>
      <c r="D16" s="30">
        <v>5208.58</v>
      </c>
      <c r="E16" s="30">
        <v>5208.59</v>
      </c>
      <c r="F16" s="31">
        <f>SUM(C16:E16)</f>
        <v>15625.75</v>
      </c>
    </row>
    <row r="17" spans="1:6" ht="15.75" thickBot="1">
      <c r="A17" s="12" t="s">
        <v>110</v>
      </c>
      <c r="B17" s="12"/>
      <c r="C17" s="33">
        <v>98963.05</v>
      </c>
      <c r="D17" s="33">
        <v>98963.06</v>
      </c>
      <c r="E17" s="33">
        <v>98963.06</v>
      </c>
      <c r="F17" s="34">
        <f>SUM(C17:E17)</f>
        <v>296889.17</v>
      </c>
    </row>
    <row r="18" spans="1:6">
      <c r="C18" s="1"/>
    </row>
    <row r="19" spans="1:6">
      <c r="D19" s="16"/>
      <c r="E19" s="1"/>
    </row>
    <row r="20" spans="1:6">
      <c r="B20" t="s">
        <v>149</v>
      </c>
      <c r="D20" s="16"/>
      <c r="E20" s="1"/>
    </row>
    <row r="22" spans="1:6">
      <c r="D22" s="15"/>
      <c r="E22" s="8"/>
    </row>
    <row r="23" spans="1:6">
      <c r="B23" t="s">
        <v>129</v>
      </c>
      <c r="D23" s="9"/>
    </row>
    <row r="24" spans="1:6">
      <c r="B24" t="s">
        <v>133</v>
      </c>
      <c r="D24" s="9"/>
    </row>
  </sheetData>
  <mergeCells count="7">
    <mergeCell ref="F5:F6"/>
    <mergeCell ref="A5:A6"/>
    <mergeCell ref="B5:B6"/>
    <mergeCell ref="A1:F1"/>
    <mergeCell ref="A2:F2"/>
    <mergeCell ref="A4:E4"/>
    <mergeCell ref="A3:D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F35" sqref="F35"/>
    </sheetView>
  </sheetViews>
  <sheetFormatPr defaultRowHeight="15"/>
  <sheetData>
    <row r="1" spans="1:1">
      <c r="A1">
        <v>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 Atualizada</vt:lpstr>
      <vt:lpstr>Cronograma</vt:lpstr>
      <vt:lpstr>Plan1</vt:lpstr>
      <vt:lpstr>Cronograma!Area_de_impressao</vt:lpstr>
      <vt:lpstr>'Plan Atualizada'!Area_de_impressao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2015-08-24T12:23:12Z</dcterms:modified>
</cp:coreProperties>
</file>